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91"/>
  </bookViews>
  <sheets>
    <sheet name="Planilha licitação" sheetId="1" r:id="rId1"/>
  </sheets>
  <calcPr calcId="162913" iterateDelta="1E-4"/>
</workbook>
</file>

<file path=xl/calcChain.xml><?xml version="1.0" encoding="utf-8"?>
<calcChain xmlns="http://schemas.openxmlformats.org/spreadsheetml/2006/main">
  <c r="C52" i="1" l="1"/>
  <c r="C49" i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D37" i="1"/>
  <c r="F37" i="1" s="1"/>
  <c r="G37" i="1" s="1"/>
  <c r="D36" i="1"/>
  <c r="F26" i="1"/>
  <c r="G26" i="1" s="1"/>
  <c r="G25" i="1"/>
  <c r="F25" i="1"/>
  <c r="F24" i="1"/>
  <c r="G24" i="1" s="1"/>
  <c r="G23" i="1"/>
  <c r="F23" i="1"/>
  <c r="F22" i="1"/>
  <c r="G22" i="1" s="1"/>
  <c r="G21" i="1"/>
  <c r="F21" i="1"/>
  <c r="F20" i="1"/>
  <c r="G20" i="1" s="1"/>
  <c r="D19" i="1"/>
  <c r="D32" i="1" s="1"/>
  <c r="F32" i="1" s="1"/>
  <c r="G32" i="1" s="1"/>
  <c r="D10" i="1"/>
  <c r="F10" i="1" s="1"/>
  <c r="G10" i="1" s="1"/>
  <c r="F9" i="1"/>
  <c r="G9" i="1" s="1"/>
  <c r="F8" i="1"/>
  <c r="G8" i="1" s="1"/>
  <c r="F7" i="1"/>
  <c r="G7" i="1" s="1"/>
  <c r="D15" i="1" l="1"/>
  <c r="F15" i="1" s="1"/>
  <c r="G15" i="1" s="1"/>
  <c r="D18" i="1"/>
  <c r="F18" i="1" s="1"/>
  <c r="G18" i="1" s="1"/>
  <c r="D30" i="1"/>
  <c r="F30" i="1" s="1"/>
  <c r="G30" i="1" s="1"/>
  <c r="D35" i="1"/>
  <c r="F35" i="1" s="1"/>
  <c r="G35" i="1" s="1"/>
  <c r="D13" i="1"/>
  <c r="F13" i="1" s="1"/>
  <c r="G13" i="1" s="1"/>
  <c r="D17" i="1"/>
  <c r="F17" i="1" s="1"/>
  <c r="G17" i="1" s="1"/>
  <c r="D29" i="1"/>
  <c r="F29" i="1" s="1"/>
  <c r="G29" i="1" s="1"/>
  <c r="D33" i="1"/>
  <c r="F33" i="1" s="1"/>
  <c r="G33" i="1" s="1"/>
  <c r="D31" i="1"/>
  <c r="F31" i="1" s="1"/>
  <c r="G31" i="1" s="1"/>
  <c r="D14" i="1"/>
  <c r="F14" i="1" s="1"/>
  <c r="G14" i="1" s="1"/>
  <c r="D12" i="1"/>
  <c r="F12" i="1" s="1"/>
  <c r="G12" i="1" s="1"/>
  <c r="D16" i="1"/>
  <c r="F16" i="1" s="1"/>
  <c r="G16" i="1" s="1"/>
  <c r="D28" i="1"/>
  <c r="F28" i="1" s="1"/>
  <c r="G28" i="1" s="1"/>
  <c r="G46" i="1" l="1"/>
  <c r="F46" i="1"/>
</calcChain>
</file>

<file path=xl/sharedStrings.xml><?xml version="1.0" encoding="utf-8"?>
<sst xmlns="http://schemas.openxmlformats.org/spreadsheetml/2006/main" count="130" uniqueCount="101">
  <si>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</si>
  <si>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</t>
  </si>
  <si>
    <t>Manutenção de equipamentos de prevenção a incêndio</t>
  </si>
  <si>
    <t>Unid</t>
  </si>
  <si>
    <t>Quantidade</t>
  </si>
  <si>
    <t>Mediana Preço Unitário</t>
  </si>
  <si>
    <t>Preço 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</si>
  <si>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</si>
  <si>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</si>
  <si>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</si>
  <si>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</si>
  <si>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</si>
  <si>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</si>
  <si>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</si>
  <si>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</si>
  <si>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</si>
  <si>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</si>
  <si>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</si>
  <si>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</si>
  <si>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</si>
  <si>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</si>
  <si>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 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</si>
  <si>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</si>
  <si>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</si>
  <si>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</si>
  <si>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</si>
  <si>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</si>
  <si>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</si>
  <si>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</si>
  <si>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</si>
  <si>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</si>
  <si>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</si>
  <si>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</si>
  <si>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</si>
  <si>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</si>
  <si>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</si>
  <si>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</si>
  <si>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</si>
  <si>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</si>
  <si>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</si>
  <si>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Serviço</t>
  </si>
  <si>
    <t>2.9</t>
  </si>
  <si>
    <t>Extintor - CO2 - 6 Kg - BC</t>
  </si>
  <si>
    <t>2.10</t>
  </si>
  <si>
    <t>Extintor - pó químico - 4 Kg - ABC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</si>
  <si>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</si>
  <si>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</si>
  <si>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</si>
  <si>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</si>
  <si>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</si>
  <si>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</si>
  <si>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</si>
  <si>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</si>
  <si>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</si>
  <si>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</si>
  <si>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</si>
  <si>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</si>
  <si>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</si>
  <si>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</si>
  <si>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</si>
  <si>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</si>
  <si>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</si>
  <si>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</si>
  <si>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</si>
  <si>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</si>
  <si>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</si>
  <si>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</si>
  <si>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</si>
  <si>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</si>
  <si>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</si>
  <si>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</si>
  <si>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</si>
  <si>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</si>
  <si>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</si>
  <si>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</si>
  <si>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</si>
  <si>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</si>
  <si>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</si>
  <si>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</si>
  <si>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</si>
  <si>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</si>
  <si>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</si>
  <si>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</si>
  <si>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</si>
  <si>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</si>
  <si>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</si>
  <si>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</si>
  <si>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</si>
  <si>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</si>
  <si>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</si>
  <si>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</si>
  <si>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</si>
  <si>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</t>
  </si>
  <si>
    <t>Despesas administrativas:</t>
  </si>
  <si>
    <t>Possui Declaração de conformidade do Fornecedor no INMETRO?</t>
  </si>
  <si>
    <t>sim</t>
  </si>
  <si>
    <t>Garantia dos serviços de manutenção de 2 nível de no mínimo 1 ano</t>
  </si>
  <si>
    <t>Chapecó, XX de XXXXXXXXX de 201X</t>
  </si>
  <si>
    <t>____________________________________________________</t>
  </si>
  <si>
    <t>Assinatura do Responsável</t>
  </si>
  <si>
    <r>
      <rPr>
        <b/>
        <i/>
        <sz val="16"/>
        <color rgb="FF000000"/>
        <rFont val="Calibri"/>
        <family val="2"/>
        <charset val="1"/>
      </rPr>
      <t>ANEXO III - Universidade Federal da Fronteira Sul:</t>
    </r>
    <r>
      <rPr>
        <b/>
        <sz val="16"/>
        <color rgb="FF000000"/>
        <rFont val="Calibri"/>
        <family val="2"/>
        <charset val="1"/>
      </rPr>
      <t>Campus CERRO LARGO/RS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</si>
</sst>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7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i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CC00"/>
        <bgColor rgb="FF008000"/>
      </patternFill>
    </fill>
    <fill>
      <patternFill patternType="solid">
        <fgColor rgb="FFBFBFBF"/>
        <bgColor rgb="FFD9D9D9"/>
      </patternFill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  <fill>
      <patternFill patternType="solid">
        <fgColor rgb="FFFFC000"/>
        <bgColor rgb="FFFF9900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9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left" vertical="center"/>
      <protection hidden="1"/>
    </xf>
    <xf numFmtId="0" fontId="0" fillId="3" borderId="7" xfId="0" applyFont="1" applyFill="1" applyBorder="1" applyProtection="1">
      <protection hidden="1"/>
    </xf>
    <xf numFmtId="0" fontId="0" fillId="3" borderId="7" xfId="0" applyFill="1" applyBorder="1" applyAlignment="1" applyProtection="1">
      <alignment horizontal="center"/>
      <protection hidden="1"/>
    </xf>
    <xf numFmtId="0" fontId="0" fillId="3" borderId="3" xfId="0" applyFill="1" applyBorder="1" applyProtection="1">
      <protection hidden="1"/>
    </xf>
    <xf numFmtId="0" fontId="0" fillId="0" borderId="7" xfId="0" applyFont="1" applyBorder="1" applyAlignment="1" applyProtection="1">
      <alignment wrapText="1"/>
      <protection hidden="1"/>
    </xf>
    <xf numFmtId="0" fontId="0" fillId="0" borderId="7" xfId="0" applyFon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64" fontId="0" fillId="0" borderId="3" xfId="0" applyNumberFormat="1" applyBorder="1" applyProtection="1">
      <protection hidden="1"/>
    </xf>
    <xf numFmtId="0" fontId="0" fillId="0" borderId="7" xfId="0" applyFont="1" applyBorder="1" applyProtection="1">
      <protection hidden="1"/>
    </xf>
    <xf numFmtId="0" fontId="0" fillId="3" borderId="6" xfId="0" applyFill="1" applyBorder="1" applyProtection="1">
      <protection hidden="1"/>
    </xf>
    <xf numFmtId="0" fontId="3" fillId="3" borderId="7" xfId="0" applyFont="1" applyFill="1" applyBorder="1" applyProtection="1">
      <protection hidden="1"/>
    </xf>
    <xf numFmtId="164" fontId="0" fillId="3" borderId="7" xfId="0" applyNumberFormat="1" applyFill="1" applyBorder="1" applyAlignment="1" applyProtection="1">
      <alignment horizontal="center"/>
      <protection hidden="1"/>
    </xf>
    <xf numFmtId="164" fontId="0" fillId="3" borderId="3" xfId="0" applyNumberFormat="1" applyFill="1" applyBorder="1" applyProtection="1"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wrapText="1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0" fillId="4" borderId="7" xfId="0" applyFont="1" applyFill="1" applyBorder="1" applyAlignment="1" applyProtection="1">
      <alignment wrapText="1"/>
      <protection hidden="1"/>
    </xf>
    <xf numFmtId="0" fontId="0" fillId="4" borderId="7" xfId="0" applyFont="1" applyFill="1" applyBorder="1" applyAlignment="1" applyProtection="1">
      <alignment horizontal="center"/>
      <protection hidden="1"/>
    </xf>
    <xf numFmtId="0" fontId="3" fillId="5" borderId="7" xfId="0" applyFont="1" applyFill="1" applyBorder="1" applyProtection="1">
      <protection hidden="1"/>
    </xf>
    <xf numFmtId="0" fontId="0" fillId="5" borderId="7" xfId="0" applyFill="1" applyBorder="1" applyAlignment="1" applyProtection="1">
      <alignment horizontal="center"/>
      <protection hidden="1"/>
    </xf>
    <xf numFmtId="164" fontId="0" fillId="3" borderId="7" xfId="1" applyFont="1" applyFill="1" applyBorder="1" applyAlignment="1" applyProtection="1">
      <alignment horizontal="center"/>
      <protection hidden="1"/>
    </xf>
    <xf numFmtId="0" fontId="0" fillId="4" borderId="7" xfId="0" applyFont="1" applyFill="1" applyBorder="1" applyProtection="1"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left" vertical="center" wrapText="1"/>
      <protection hidden="1"/>
    </xf>
    <xf numFmtId="164" fontId="3" fillId="6" borderId="7" xfId="0" applyNumberFormat="1" applyFont="1" applyFill="1" applyBorder="1" applyAlignment="1" applyProtection="1">
      <alignment horizontal="center"/>
      <protection hidden="1"/>
    </xf>
    <xf numFmtId="164" fontId="3" fillId="6" borderId="3" xfId="0" applyNumberFormat="1" applyFont="1" applyFill="1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4" fillId="0" borderId="7" xfId="0" applyFont="1" applyBorder="1" applyProtection="1">
      <protection hidden="1"/>
    </xf>
    <xf numFmtId="9" fontId="4" fillId="0" borderId="7" xfId="0" applyNumberFormat="1" applyFont="1" applyBorder="1" applyAlignment="1" applyProtection="1">
      <alignment horizontal="center"/>
      <protection hidden="1"/>
    </xf>
    <xf numFmtId="9" fontId="0" fillId="0" borderId="7" xfId="0" applyNumberFormat="1" applyBorder="1" applyAlignment="1" applyProtection="1">
      <alignment horizontal="center"/>
      <protection hidden="1"/>
    </xf>
    <xf numFmtId="0" fontId="5" fillId="0" borderId="7" xfId="0" applyFont="1" applyBorder="1" applyProtection="1">
      <protection hidden="1"/>
    </xf>
    <xf numFmtId="0" fontId="0" fillId="0" borderId="4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CC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1"/>
  <sheetViews>
    <sheetView tabSelected="1" zoomScaleNormal="100" workbookViewId="0">
      <selection sqref="A1:G1"/>
    </sheetView>
  </sheetViews>
  <sheetFormatPr defaultRowHeight="15" x14ac:dyDescent="0.25"/>
  <cols>
    <col min="1" max="1" width="4.5703125" style="1"/>
    <col min="2" max="2" width="79" style="1"/>
    <col min="3" max="3" width="7.7109375" style="1"/>
    <col min="4" max="4" width="12.85546875" style="1"/>
    <col min="5" max="5" width="15.42578125" style="1"/>
    <col min="6" max="6" width="14.85546875" style="1"/>
    <col min="7" max="7" width="15.5703125" style="1"/>
    <col min="8" max="1025" width="8" style="1"/>
  </cols>
  <sheetData>
    <row r="1" spans="1:7" ht="21" x14ac:dyDescent="0.35">
      <c r="A1" s="50" t="s">
        <v>100</v>
      </c>
      <c r="B1" s="50"/>
      <c r="C1" s="50"/>
      <c r="D1" s="50"/>
      <c r="E1" s="50"/>
      <c r="F1" s="50"/>
      <c r="G1" s="50"/>
    </row>
    <row r="2" spans="1:7" ht="45" customHeight="1" x14ac:dyDescent="0.25">
      <c r="A2" s="51" t="s">
        <v>0</v>
      </c>
      <c r="B2" s="51"/>
      <c r="C2" s="51"/>
      <c r="D2" s="51"/>
      <c r="E2" s="51"/>
      <c r="F2" s="51"/>
      <c r="G2" s="2" t="s">
        <v>1</v>
      </c>
    </row>
    <row r="3" spans="1:7" x14ac:dyDescent="0.25">
      <c r="A3" s="51"/>
      <c r="B3" s="51"/>
      <c r="C3" s="51"/>
      <c r="D3" s="51"/>
      <c r="E3" s="51"/>
      <c r="F3" s="51"/>
      <c r="G3" s="3">
        <v>0</v>
      </c>
    </row>
    <row r="4" spans="1:7" x14ac:dyDescent="0.25">
      <c r="A4" s="4"/>
      <c r="B4" s="5"/>
      <c r="C4" s="5"/>
      <c r="D4" s="5"/>
      <c r="E4" s="5"/>
      <c r="F4" s="5"/>
      <c r="G4" s="6"/>
    </row>
    <row r="5" spans="1:7" ht="30" x14ac:dyDescent="0.25">
      <c r="A5" s="7"/>
      <c r="B5" s="8" t="s">
        <v>2</v>
      </c>
      <c r="C5" s="8" t="s">
        <v>3</v>
      </c>
      <c r="D5" s="8" t="s">
        <v>4</v>
      </c>
      <c r="E5" s="9" t="s">
        <v>5</v>
      </c>
      <c r="F5" s="8" t="s">
        <v>6</v>
      </c>
      <c r="G5" s="10" t="s">
        <v>7</v>
      </c>
    </row>
    <row r="6" spans="1:7" x14ac:dyDescent="0.25">
      <c r="A6" s="11">
        <v>1</v>
      </c>
      <c r="B6" s="12" t="s">
        <v>8</v>
      </c>
      <c r="C6" s="13"/>
      <c r="D6" s="13"/>
      <c r="E6" s="13"/>
      <c r="F6" s="13"/>
      <c r="G6" s="14"/>
    </row>
    <row r="7" spans="1:7" ht="45" x14ac:dyDescent="0.25">
      <c r="A7" s="7" t="s">
        <v>9</v>
      </c>
      <c r="B7" s="15" t="s">
        <v>10</v>
      </c>
      <c r="C7" s="16" t="s">
        <v>11</v>
      </c>
      <c r="D7" s="16">
        <v>8</v>
      </c>
      <c r="E7" s="17">
        <v>119.01</v>
      </c>
      <c r="F7" s="17">
        <f>D7*E7</f>
        <v>952.08</v>
      </c>
      <c r="G7" s="18">
        <f>F7-(F7*$G$3)</f>
        <v>952.08</v>
      </c>
    </row>
    <row r="8" spans="1:7" x14ac:dyDescent="0.25">
      <c r="A8" s="7" t="s">
        <v>12</v>
      </c>
      <c r="B8" s="19" t="s">
        <v>13</v>
      </c>
      <c r="C8" s="16" t="s">
        <v>14</v>
      </c>
      <c r="D8" s="16">
        <v>1</v>
      </c>
      <c r="E8" s="17">
        <v>178</v>
      </c>
      <c r="F8" s="17">
        <f>D8*E8</f>
        <v>178</v>
      </c>
      <c r="G8" s="18">
        <f>F8-(F8*$G$3)</f>
        <v>178</v>
      </c>
    </row>
    <row r="9" spans="1:7" ht="60" x14ac:dyDescent="0.25">
      <c r="A9" s="7" t="s">
        <v>15</v>
      </c>
      <c r="B9" s="15" t="s">
        <v>16</v>
      </c>
      <c r="C9" s="16" t="s">
        <v>17</v>
      </c>
      <c r="D9" s="16">
        <v>7</v>
      </c>
      <c r="E9" s="17">
        <v>238.03</v>
      </c>
      <c r="F9" s="17">
        <f>D9*E9</f>
        <v>1666.21</v>
      </c>
      <c r="G9" s="18">
        <f>F9-(F9*$G$3)</f>
        <v>1666.21</v>
      </c>
    </row>
    <row r="10" spans="1:7" ht="30" x14ac:dyDescent="0.25">
      <c r="A10" s="7" t="s">
        <v>18</v>
      </c>
      <c r="B10" s="15" t="s">
        <v>19</v>
      </c>
      <c r="C10" s="16" t="s">
        <v>20</v>
      </c>
      <c r="D10" s="16">
        <f>D20+D21</f>
        <v>14</v>
      </c>
      <c r="E10" s="17">
        <v>35</v>
      </c>
      <c r="F10" s="17">
        <f>D10*E10</f>
        <v>490</v>
      </c>
      <c r="G10" s="18">
        <f>F10-(F10*$G$3)</f>
        <v>490</v>
      </c>
    </row>
    <row r="11" spans="1:7" x14ac:dyDescent="0.25">
      <c r="A11" s="20">
        <v>2</v>
      </c>
      <c r="B11" s="21" t="s">
        <v>21</v>
      </c>
      <c r="C11" s="13"/>
      <c r="D11" s="13"/>
      <c r="E11" s="13"/>
      <c r="F11" s="22"/>
      <c r="G11" s="23"/>
    </row>
    <row r="12" spans="1:7" ht="30" x14ac:dyDescent="0.25">
      <c r="A12" s="7" t="s">
        <v>22</v>
      </c>
      <c r="B12" s="15" t="s">
        <v>23</v>
      </c>
      <c r="C12" s="16" t="s">
        <v>14</v>
      </c>
      <c r="D12" s="24">
        <f t="shared" ref="D12:D18" si="0">$D$19*0.02</f>
        <v>2.4</v>
      </c>
      <c r="E12" s="17">
        <v>10</v>
      </c>
      <c r="F12" s="17">
        <f t="shared" ref="F12:F18" si="1">D12*E12</f>
        <v>24</v>
      </c>
      <c r="G12" s="18">
        <f t="shared" ref="G12:G18" si="2">F12-(F12*$G$3)</f>
        <v>24</v>
      </c>
    </row>
    <row r="13" spans="1:7" x14ac:dyDescent="0.25">
      <c r="A13" s="7" t="s">
        <v>24</v>
      </c>
      <c r="B13" s="15" t="s">
        <v>25</v>
      </c>
      <c r="C13" s="16" t="s">
        <v>26</v>
      </c>
      <c r="D13" s="24">
        <f t="shared" si="0"/>
        <v>2.4</v>
      </c>
      <c r="E13" s="17">
        <v>25</v>
      </c>
      <c r="F13" s="17">
        <f t="shared" si="1"/>
        <v>60</v>
      </c>
      <c r="G13" s="18">
        <f t="shared" si="2"/>
        <v>60</v>
      </c>
    </row>
    <row r="14" spans="1:7" x14ac:dyDescent="0.25">
      <c r="A14" s="7" t="s">
        <v>27</v>
      </c>
      <c r="B14" s="15" t="s">
        <v>28</v>
      </c>
      <c r="C14" s="16" t="s">
        <v>14</v>
      </c>
      <c r="D14" s="24">
        <f t="shared" si="0"/>
        <v>2.4</v>
      </c>
      <c r="E14" s="17">
        <v>25</v>
      </c>
      <c r="F14" s="17">
        <f t="shared" si="1"/>
        <v>60</v>
      </c>
      <c r="G14" s="18">
        <f t="shared" si="2"/>
        <v>60</v>
      </c>
    </row>
    <row r="15" spans="1:7" x14ac:dyDescent="0.25">
      <c r="A15" s="7" t="s">
        <v>29</v>
      </c>
      <c r="B15" s="15" t="s">
        <v>30</v>
      </c>
      <c r="C15" s="16" t="s">
        <v>14</v>
      </c>
      <c r="D15" s="24">
        <f t="shared" si="0"/>
        <v>2.4</v>
      </c>
      <c r="E15" s="17">
        <v>15</v>
      </c>
      <c r="F15" s="17">
        <f t="shared" si="1"/>
        <v>36</v>
      </c>
      <c r="G15" s="18">
        <f t="shared" si="2"/>
        <v>36</v>
      </c>
    </row>
    <row r="16" spans="1:7" x14ac:dyDescent="0.25">
      <c r="A16" s="7" t="s">
        <v>31</v>
      </c>
      <c r="B16" s="15" t="s">
        <v>32</v>
      </c>
      <c r="C16" s="16" t="s">
        <v>14</v>
      </c>
      <c r="D16" s="24">
        <f t="shared" si="0"/>
        <v>2.4</v>
      </c>
      <c r="E16" s="17">
        <v>15</v>
      </c>
      <c r="F16" s="17">
        <f t="shared" si="1"/>
        <v>36</v>
      </c>
      <c r="G16" s="18">
        <f t="shared" si="2"/>
        <v>36</v>
      </c>
    </row>
    <row r="17" spans="1:7" x14ac:dyDescent="0.25">
      <c r="A17" s="7" t="s">
        <v>33</v>
      </c>
      <c r="B17" s="15" t="s">
        <v>34</v>
      </c>
      <c r="C17" s="16" t="s">
        <v>14</v>
      </c>
      <c r="D17" s="24">
        <f t="shared" si="0"/>
        <v>2.4</v>
      </c>
      <c r="E17" s="17">
        <v>25</v>
      </c>
      <c r="F17" s="17">
        <f t="shared" si="1"/>
        <v>60</v>
      </c>
      <c r="G17" s="18">
        <f t="shared" si="2"/>
        <v>60</v>
      </c>
    </row>
    <row r="18" spans="1:7" x14ac:dyDescent="0.25">
      <c r="A18" s="7" t="s">
        <v>35</v>
      </c>
      <c r="B18" s="15" t="s">
        <v>36</v>
      </c>
      <c r="C18" s="16" t="s">
        <v>14</v>
      </c>
      <c r="D18" s="24">
        <f t="shared" si="0"/>
        <v>2.4</v>
      </c>
      <c r="E18" s="17">
        <v>25</v>
      </c>
      <c r="F18" s="17">
        <f t="shared" si="1"/>
        <v>60</v>
      </c>
      <c r="G18" s="18">
        <f t="shared" si="2"/>
        <v>60</v>
      </c>
    </row>
    <row r="19" spans="1:7" ht="45" x14ac:dyDescent="0.25">
      <c r="A19" s="20"/>
      <c r="B19" s="25" t="s">
        <v>37</v>
      </c>
      <c r="C19" s="13"/>
      <c r="D19" s="26">
        <f>SUM(D20:D26)</f>
        <v>120</v>
      </c>
      <c r="E19" s="13"/>
      <c r="F19" s="22"/>
      <c r="G19" s="23"/>
    </row>
    <row r="20" spans="1:7" x14ac:dyDescent="0.25">
      <c r="A20" s="7" t="s">
        <v>38</v>
      </c>
      <c r="B20" s="27" t="s">
        <v>39</v>
      </c>
      <c r="C20" s="28" t="s">
        <v>40</v>
      </c>
      <c r="D20" s="28">
        <v>1</v>
      </c>
      <c r="E20" s="17">
        <v>80</v>
      </c>
      <c r="F20" s="17">
        <f t="shared" ref="F20:F26" si="3">D20*E20</f>
        <v>80</v>
      </c>
      <c r="G20" s="18">
        <f t="shared" ref="G20:G26" si="4">F20-(F20*$G$3)</f>
        <v>80</v>
      </c>
    </row>
    <row r="21" spans="1:7" x14ac:dyDescent="0.25">
      <c r="A21" s="7" t="s">
        <v>41</v>
      </c>
      <c r="B21" s="27" t="s">
        <v>42</v>
      </c>
      <c r="C21" s="28" t="s">
        <v>40</v>
      </c>
      <c r="D21" s="28">
        <v>13</v>
      </c>
      <c r="E21" s="17">
        <v>90</v>
      </c>
      <c r="F21" s="17">
        <f t="shared" si="3"/>
        <v>1170</v>
      </c>
      <c r="G21" s="18">
        <f t="shared" si="4"/>
        <v>1170</v>
      </c>
    </row>
    <row r="22" spans="1:7" x14ac:dyDescent="0.25">
      <c r="A22" s="7" t="s">
        <v>43</v>
      </c>
      <c r="B22" s="27" t="s">
        <v>44</v>
      </c>
      <c r="C22" s="28" t="s">
        <v>40</v>
      </c>
      <c r="D22" s="28">
        <v>92</v>
      </c>
      <c r="E22" s="17">
        <v>70</v>
      </c>
      <c r="F22" s="17">
        <f t="shared" si="3"/>
        <v>6440</v>
      </c>
      <c r="G22" s="18">
        <f t="shared" si="4"/>
        <v>6440</v>
      </c>
    </row>
    <row r="23" spans="1:7" x14ac:dyDescent="0.25">
      <c r="A23" s="7" t="s">
        <v>45</v>
      </c>
      <c r="B23" s="27" t="s">
        <v>46</v>
      </c>
      <c r="C23" s="28" t="s">
        <v>40</v>
      </c>
      <c r="D23" s="28">
        <v>4</v>
      </c>
      <c r="E23" s="17">
        <v>73</v>
      </c>
      <c r="F23" s="17">
        <f t="shared" si="3"/>
        <v>292</v>
      </c>
      <c r="G23" s="18">
        <f t="shared" si="4"/>
        <v>292</v>
      </c>
    </row>
    <row r="24" spans="1:7" x14ac:dyDescent="0.25">
      <c r="A24" s="7" t="s">
        <v>47</v>
      </c>
      <c r="B24" s="27" t="s">
        <v>48</v>
      </c>
      <c r="C24" s="28" t="s">
        <v>40</v>
      </c>
      <c r="D24" s="28">
        <v>9</v>
      </c>
      <c r="E24" s="17">
        <v>50</v>
      </c>
      <c r="F24" s="17">
        <f t="shared" si="3"/>
        <v>450</v>
      </c>
      <c r="G24" s="18">
        <f t="shared" si="4"/>
        <v>450</v>
      </c>
    </row>
    <row r="25" spans="1:7" x14ac:dyDescent="0.25">
      <c r="A25" s="7" t="s">
        <v>49</v>
      </c>
      <c r="B25" s="27" t="s">
        <v>50</v>
      </c>
      <c r="C25" s="28" t="s">
        <v>40</v>
      </c>
      <c r="D25" s="28">
        <v>0</v>
      </c>
      <c r="E25" s="17">
        <v>60</v>
      </c>
      <c r="F25" s="17">
        <f t="shared" si="3"/>
        <v>0</v>
      </c>
      <c r="G25" s="18">
        <f t="shared" si="4"/>
        <v>0</v>
      </c>
    </row>
    <row r="26" spans="1:7" x14ac:dyDescent="0.25">
      <c r="A26" s="7" t="s">
        <v>51</v>
      </c>
      <c r="B26" s="27" t="s">
        <v>52</v>
      </c>
      <c r="C26" s="28" t="s">
        <v>40</v>
      </c>
      <c r="D26" s="28">
        <v>1</v>
      </c>
      <c r="E26" s="17">
        <v>50</v>
      </c>
      <c r="F26" s="17">
        <f t="shared" si="3"/>
        <v>50</v>
      </c>
      <c r="G26" s="18">
        <f t="shared" si="4"/>
        <v>50</v>
      </c>
    </row>
    <row r="27" spans="1:7" x14ac:dyDescent="0.25">
      <c r="A27" s="20"/>
      <c r="B27" s="25" t="s">
        <v>53</v>
      </c>
      <c r="C27" s="13"/>
      <c r="D27" s="13"/>
      <c r="E27" s="13"/>
      <c r="F27" s="22"/>
      <c r="G27" s="23"/>
    </row>
    <row r="28" spans="1:7" x14ac:dyDescent="0.25">
      <c r="A28" s="7" t="s">
        <v>54</v>
      </c>
      <c r="B28" s="19" t="s">
        <v>55</v>
      </c>
      <c r="C28" s="16" t="s">
        <v>40</v>
      </c>
      <c r="D28" s="24">
        <f t="shared" ref="D28:D33" si="5">$D$19*0.02</f>
        <v>2.4</v>
      </c>
      <c r="E28" s="17">
        <v>20</v>
      </c>
      <c r="F28" s="17">
        <f t="shared" ref="F28:F33" si="6">D28*E28</f>
        <v>48</v>
      </c>
      <c r="G28" s="18">
        <f t="shared" ref="G28:G33" si="7">F28-(F28*$G$3)</f>
        <v>48</v>
      </c>
    </row>
    <row r="29" spans="1:7" x14ac:dyDescent="0.25">
      <c r="A29" s="7" t="s">
        <v>56</v>
      </c>
      <c r="B29" s="19" t="s">
        <v>57</v>
      </c>
      <c r="C29" s="16" t="s">
        <v>14</v>
      </c>
      <c r="D29" s="24">
        <f t="shared" si="5"/>
        <v>2.4</v>
      </c>
      <c r="E29" s="17">
        <v>55</v>
      </c>
      <c r="F29" s="17">
        <f t="shared" si="6"/>
        <v>132</v>
      </c>
      <c r="G29" s="18">
        <f t="shared" si="7"/>
        <v>132</v>
      </c>
    </row>
    <row r="30" spans="1:7" x14ac:dyDescent="0.25">
      <c r="A30" s="7" t="s">
        <v>58</v>
      </c>
      <c r="B30" s="19" t="s">
        <v>59</v>
      </c>
      <c r="C30" s="16" t="s">
        <v>14</v>
      </c>
      <c r="D30" s="24">
        <f t="shared" si="5"/>
        <v>2.4</v>
      </c>
      <c r="E30" s="17">
        <v>30</v>
      </c>
      <c r="F30" s="17">
        <f t="shared" si="6"/>
        <v>72</v>
      </c>
      <c r="G30" s="18">
        <f t="shared" si="7"/>
        <v>72</v>
      </c>
    </row>
    <row r="31" spans="1:7" x14ac:dyDescent="0.25">
      <c r="A31" s="7" t="s">
        <v>60</v>
      </c>
      <c r="B31" s="19" t="s">
        <v>61</v>
      </c>
      <c r="C31" s="16" t="s">
        <v>14</v>
      </c>
      <c r="D31" s="24">
        <f t="shared" si="5"/>
        <v>2.4</v>
      </c>
      <c r="E31" s="17">
        <v>30</v>
      </c>
      <c r="F31" s="17">
        <f t="shared" si="6"/>
        <v>72</v>
      </c>
      <c r="G31" s="18">
        <f t="shared" si="7"/>
        <v>72</v>
      </c>
    </row>
    <row r="32" spans="1:7" x14ac:dyDescent="0.25">
      <c r="A32" s="7" t="s">
        <v>62</v>
      </c>
      <c r="B32" s="19" t="s">
        <v>63</v>
      </c>
      <c r="C32" s="16" t="s">
        <v>14</v>
      </c>
      <c r="D32" s="24">
        <f t="shared" si="5"/>
        <v>2.4</v>
      </c>
      <c r="E32" s="17">
        <v>5</v>
      </c>
      <c r="F32" s="17">
        <f t="shared" si="6"/>
        <v>12</v>
      </c>
      <c r="G32" s="18">
        <f t="shared" si="7"/>
        <v>12</v>
      </c>
    </row>
    <row r="33" spans="1:7" x14ac:dyDescent="0.25">
      <c r="A33" s="7" t="s">
        <v>64</v>
      </c>
      <c r="B33" s="19" t="s">
        <v>65</v>
      </c>
      <c r="C33" s="16" t="s">
        <v>14</v>
      </c>
      <c r="D33" s="24">
        <f t="shared" si="5"/>
        <v>2.4</v>
      </c>
      <c r="E33" s="17">
        <v>20</v>
      </c>
      <c r="F33" s="17">
        <f t="shared" si="6"/>
        <v>48</v>
      </c>
      <c r="G33" s="18">
        <f t="shared" si="7"/>
        <v>48</v>
      </c>
    </row>
    <row r="34" spans="1:7" x14ac:dyDescent="0.25">
      <c r="A34" s="7"/>
      <c r="B34" s="29" t="s">
        <v>66</v>
      </c>
      <c r="C34" s="30"/>
      <c r="D34" s="30"/>
      <c r="E34" s="31"/>
      <c r="F34" s="22"/>
      <c r="G34" s="23"/>
    </row>
    <row r="35" spans="1:7" x14ac:dyDescent="0.25">
      <c r="A35" s="7" t="s">
        <v>67</v>
      </c>
      <c r="B35" s="32" t="s">
        <v>68</v>
      </c>
      <c r="C35" s="16" t="s">
        <v>40</v>
      </c>
      <c r="D35" s="24">
        <f>D19/5</f>
        <v>24</v>
      </c>
      <c r="E35" s="17">
        <v>25</v>
      </c>
      <c r="F35" s="17">
        <f>D35*E35</f>
        <v>600</v>
      </c>
      <c r="G35" s="18">
        <f>F35-(F35*$G$3)</f>
        <v>600</v>
      </c>
    </row>
    <row r="36" spans="1:7" x14ac:dyDescent="0.25">
      <c r="A36" s="11">
        <v>3</v>
      </c>
      <c r="B36" s="21" t="s">
        <v>69</v>
      </c>
      <c r="C36" s="13"/>
      <c r="D36" s="26">
        <f>D38</f>
        <v>22</v>
      </c>
      <c r="E36" s="31"/>
      <c r="F36" s="22"/>
      <c r="G36" s="23"/>
    </row>
    <row r="37" spans="1:7" x14ac:dyDescent="0.25">
      <c r="A37" s="7" t="s">
        <v>70</v>
      </c>
      <c r="B37" s="19" t="s">
        <v>71</v>
      </c>
      <c r="C37" s="16" t="s">
        <v>40</v>
      </c>
      <c r="D37" s="24">
        <f>$D$38*0.1</f>
        <v>2.2000000000000002</v>
      </c>
      <c r="E37" s="17">
        <v>80</v>
      </c>
      <c r="F37" s="17">
        <f t="shared" ref="F37:F45" si="8">D37*E37</f>
        <v>176</v>
      </c>
      <c r="G37" s="18">
        <f t="shared" ref="G37:G45" si="9">F37-(F37*$G$3)</f>
        <v>176</v>
      </c>
    </row>
    <row r="38" spans="1:7" x14ac:dyDescent="0.25">
      <c r="A38" s="7" t="s">
        <v>72</v>
      </c>
      <c r="B38" s="19" t="s">
        <v>73</v>
      </c>
      <c r="C38" s="16" t="s">
        <v>40</v>
      </c>
      <c r="D38" s="33">
        <v>22</v>
      </c>
      <c r="E38" s="17">
        <v>50</v>
      </c>
      <c r="F38" s="17">
        <f t="shared" si="8"/>
        <v>1100</v>
      </c>
      <c r="G38" s="18">
        <f t="shared" si="9"/>
        <v>1100</v>
      </c>
    </row>
    <row r="39" spans="1:7" x14ac:dyDescent="0.25">
      <c r="A39" s="7" t="s">
        <v>74</v>
      </c>
      <c r="B39" s="19" t="s">
        <v>75</v>
      </c>
      <c r="C39" s="16" t="s">
        <v>14</v>
      </c>
      <c r="D39" s="16">
        <v>2</v>
      </c>
      <c r="E39" s="17">
        <v>265</v>
      </c>
      <c r="F39" s="17">
        <f t="shared" si="8"/>
        <v>530</v>
      </c>
      <c r="G39" s="18">
        <f t="shared" si="9"/>
        <v>530</v>
      </c>
    </row>
    <row r="40" spans="1:7" x14ac:dyDescent="0.25">
      <c r="A40" s="7" t="s">
        <v>76</v>
      </c>
      <c r="B40" s="19" t="s">
        <v>77</v>
      </c>
      <c r="C40" s="16" t="s">
        <v>14</v>
      </c>
      <c r="D40" s="16">
        <v>2</v>
      </c>
      <c r="E40" s="17">
        <v>300</v>
      </c>
      <c r="F40" s="17">
        <f t="shared" si="8"/>
        <v>600</v>
      </c>
      <c r="G40" s="18">
        <f t="shared" si="9"/>
        <v>600</v>
      </c>
    </row>
    <row r="41" spans="1:7" x14ac:dyDescent="0.25">
      <c r="A41" s="7" t="s">
        <v>78</v>
      </c>
      <c r="B41" s="19" t="s">
        <v>79</v>
      </c>
      <c r="C41" s="16" t="s">
        <v>14</v>
      </c>
      <c r="D41" s="16">
        <v>2</v>
      </c>
      <c r="E41" s="17">
        <v>415</v>
      </c>
      <c r="F41" s="17">
        <f t="shared" si="8"/>
        <v>830</v>
      </c>
      <c r="G41" s="18">
        <f t="shared" si="9"/>
        <v>830</v>
      </c>
    </row>
    <row r="42" spans="1:7" x14ac:dyDescent="0.25">
      <c r="A42" s="7" t="s">
        <v>80</v>
      </c>
      <c r="B42" s="19" t="s">
        <v>81</v>
      </c>
      <c r="C42" s="16" t="s">
        <v>14</v>
      </c>
      <c r="D42" s="16">
        <v>2</v>
      </c>
      <c r="E42" s="17">
        <v>50</v>
      </c>
      <c r="F42" s="17">
        <f t="shared" si="8"/>
        <v>100</v>
      </c>
      <c r="G42" s="18">
        <f t="shared" si="9"/>
        <v>100</v>
      </c>
    </row>
    <row r="43" spans="1:7" x14ac:dyDescent="0.25">
      <c r="A43" s="7" t="s">
        <v>82</v>
      </c>
      <c r="B43" s="19" t="s">
        <v>83</v>
      </c>
      <c r="C43" s="16" t="s">
        <v>14</v>
      </c>
      <c r="D43" s="16">
        <v>2</v>
      </c>
      <c r="E43" s="17">
        <v>165</v>
      </c>
      <c r="F43" s="17">
        <f t="shared" si="8"/>
        <v>330</v>
      </c>
      <c r="G43" s="18">
        <f t="shared" si="9"/>
        <v>330</v>
      </c>
    </row>
    <row r="44" spans="1:7" x14ac:dyDescent="0.25">
      <c r="A44" s="7" t="s">
        <v>84</v>
      </c>
      <c r="B44" s="19" t="s">
        <v>85</v>
      </c>
      <c r="C44" s="16" t="s">
        <v>14</v>
      </c>
      <c r="D44" s="16">
        <v>2</v>
      </c>
      <c r="E44" s="17">
        <v>65</v>
      </c>
      <c r="F44" s="17">
        <f t="shared" si="8"/>
        <v>130</v>
      </c>
      <c r="G44" s="18">
        <f t="shared" si="9"/>
        <v>130</v>
      </c>
    </row>
    <row r="45" spans="1:7" x14ac:dyDescent="0.25">
      <c r="A45" s="7" t="s">
        <v>86</v>
      </c>
      <c r="B45" s="19" t="s">
        <v>87</v>
      </c>
      <c r="C45" s="16" t="s">
        <v>14</v>
      </c>
      <c r="D45" s="16">
        <v>2</v>
      </c>
      <c r="E45" s="17">
        <v>90</v>
      </c>
      <c r="F45" s="17">
        <f t="shared" si="8"/>
        <v>180</v>
      </c>
      <c r="G45" s="18">
        <f t="shared" si="9"/>
        <v>180</v>
      </c>
    </row>
    <row r="46" spans="1:7" ht="30" x14ac:dyDescent="0.25">
      <c r="A46" s="20"/>
      <c r="B46" s="34" t="s">
        <v>88</v>
      </c>
      <c r="C46" s="13"/>
      <c r="D46" s="13"/>
      <c r="E46" s="35"/>
      <c r="F46" s="35">
        <f>SUM(F7:F45)</f>
        <v>17064.29</v>
      </c>
      <c r="G46" s="36">
        <f>SUM(G7:G45)</f>
        <v>17064.29</v>
      </c>
    </row>
    <row r="47" spans="1:7" x14ac:dyDescent="0.25">
      <c r="A47" s="4"/>
      <c r="B47" s="5"/>
      <c r="C47" s="5"/>
      <c r="D47" s="5"/>
      <c r="E47" s="5"/>
      <c r="F47" s="5"/>
      <c r="G47" s="6"/>
    </row>
    <row r="48" spans="1:7" x14ac:dyDescent="0.25">
      <c r="A48" s="4"/>
      <c r="B48" s="5"/>
      <c r="C48" s="37"/>
      <c r="D48" s="5"/>
      <c r="E48" s="5"/>
      <c r="F48" s="5"/>
      <c r="G48" s="6"/>
    </row>
    <row r="49" spans="1:7" x14ac:dyDescent="0.25">
      <c r="A49" s="4"/>
      <c r="B49" s="38" t="s">
        <v>89</v>
      </c>
      <c r="C49" s="39">
        <f>SUM(C50:C53)</f>
        <v>0.23649999999999999</v>
      </c>
      <c r="D49" s="5"/>
      <c r="E49" s="5"/>
      <c r="F49" s="5"/>
      <c r="G49" s="6"/>
    </row>
    <row r="50" spans="1:7" x14ac:dyDescent="0.25">
      <c r="A50" s="4"/>
      <c r="B50" s="19" t="s">
        <v>90</v>
      </c>
      <c r="C50" s="40">
        <v>0.02</v>
      </c>
      <c r="D50" s="5"/>
      <c r="E50" s="5"/>
      <c r="F50" s="5"/>
      <c r="G50" s="6"/>
    </row>
    <row r="51" spans="1:7" x14ac:dyDescent="0.25">
      <c r="A51" s="4"/>
      <c r="B51" s="19" t="s">
        <v>91</v>
      </c>
      <c r="C51" s="40">
        <v>0.1</v>
      </c>
      <c r="D51" s="5"/>
      <c r="E51" s="5"/>
      <c r="F51" s="5"/>
      <c r="G51" s="6"/>
    </row>
    <row r="52" spans="1:7" x14ac:dyDescent="0.25">
      <c r="A52" s="4"/>
      <c r="B52" s="19" t="s">
        <v>92</v>
      </c>
      <c r="C52" s="40">
        <f>0.03+0.0065</f>
        <v>3.6499999999999998E-2</v>
      </c>
      <c r="D52" s="5"/>
      <c r="E52" s="5"/>
      <c r="F52" s="5"/>
      <c r="G52" s="6"/>
    </row>
    <row r="53" spans="1:7" x14ac:dyDescent="0.25">
      <c r="A53" s="4"/>
      <c r="B53" s="19" t="s">
        <v>93</v>
      </c>
      <c r="C53" s="40">
        <v>0.08</v>
      </c>
      <c r="D53" s="5"/>
      <c r="E53" s="5"/>
      <c r="F53" s="5"/>
      <c r="G53" s="6"/>
    </row>
    <row r="54" spans="1:7" x14ac:dyDescent="0.25">
      <c r="A54" s="4"/>
      <c r="B54" s="41" t="s">
        <v>94</v>
      </c>
      <c r="C54" s="16" t="s">
        <v>95</v>
      </c>
      <c r="D54" s="5"/>
      <c r="E54" s="5"/>
      <c r="F54" s="5"/>
      <c r="G54" s="6"/>
    </row>
    <row r="55" spans="1:7" x14ac:dyDescent="0.25">
      <c r="A55" s="4"/>
      <c r="B55" s="41" t="s">
        <v>96</v>
      </c>
      <c r="C55" s="16" t="s">
        <v>95</v>
      </c>
      <c r="D55" s="5"/>
      <c r="E55" s="5"/>
      <c r="F55" s="5"/>
      <c r="G55" s="6"/>
    </row>
    <row r="56" spans="1:7" x14ac:dyDescent="0.25">
      <c r="A56" s="42"/>
      <c r="B56" s="43"/>
      <c r="C56" s="44"/>
      <c r="D56" s="45"/>
      <c r="E56" s="45"/>
      <c r="F56" s="45"/>
      <c r="G56" s="46"/>
    </row>
    <row r="57" spans="1:7" x14ac:dyDescent="0.25">
      <c r="A57" s="42"/>
      <c r="B57" s="43" t="s">
        <v>97</v>
      </c>
      <c r="C57" s="44"/>
      <c r="D57" s="45"/>
      <c r="E57" s="45"/>
      <c r="F57" s="45"/>
      <c r="G57" s="46"/>
    </row>
    <row r="58" spans="1:7" x14ac:dyDescent="0.25">
      <c r="A58" s="42"/>
      <c r="B58" s="43"/>
      <c r="C58" s="44"/>
      <c r="D58" s="45"/>
      <c r="E58" s="45"/>
      <c r="F58" s="45"/>
      <c r="G58" s="46"/>
    </row>
    <row r="59" spans="1:7" x14ac:dyDescent="0.25">
      <c r="A59" s="42"/>
      <c r="B59" s="52" t="s">
        <v>98</v>
      </c>
      <c r="C59" s="52"/>
      <c r="D59" s="52"/>
      <c r="E59" s="52"/>
      <c r="F59" s="52"/>
      <c r="G59" s="46"/>
    </row>
    <row r="60" spans="1:7" x14ac:dyDescent="0.25">
      <c r="A60" s="42"/>
      <c r="B60" s="52" t="s">
        <v>99</v>
      </c>
      <c r="C60" s="52"/>
      <c r="D60" s="52"/>
      <c r="E60" s="52"/>
      <c r="F60" s="52"/>
      <c r="G60" s="46"/>
    </row>
    <row r="61" spans="1:7" ht="20.100000000000001" customHeight="1" x14ac:dyDescent="0.25">
      <c r="A61" s="47"/>
      <c r="B61" s="48"/>
      <c r="C61" s="48"/>
      <c r="D61" s="48"/>
      <c r="E61" s="48"/>
      <c r="F61" s="48"/>
      <c r="G61" s="49"/>
    </row>
  </sheetData>
  <sheetProtection sheet="1" objects="1" scenarios="1"/>
  <mergeCells count="4">
    <mergeCell ref="A1:G1"/>
    <mergeCell ref="A2:F3"/>
    <mergeCell ref="B59:F59"/>
    <mergeCell ref="B60:F60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Planilha licitação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7</cp:revision>
  <cp:lastPrinted>2017-09-13T12:54:36Z</cp:lastPrinted>
  <dcterms:created xsi:type="dcterms:W3CDTF">2017-04-24T16:57:02Z</dcterms:created>
  <dcterms:modified xsi:type="dcterms:W3CDTF">2017-09-13T13:51:39Z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